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33" documentId="8_{092D93F8-7811-4279-8D9A-608E93DE6DE9}" xr6:coauthVersionLast="47" xr6:coauthVersionMax="47" xr10:uidLastSave="{35429504-2BD7-489C-99C4-E8E346F74B03}"/>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15" i="13"/>
  <c r="E14" i="13"/>
  <c r="E13" i="13"/>
  <c r="E12" i="13"/>
  <c r="E11" i="13"/>
  <c r="E31" i="13" s="1"/>
  <c r="F15" i="21" s="1"/>
  <c r="F58" i="12"/>
  <c r="E42" i="14" l="1"/>
  <c r="F25"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<sst xmlns="http://schemas.openxmlformats.org/spreadsheetml/2006/main" count="591" uniqueCount="305">
  <si>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</si>
  <si>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</si>
  <si>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</si>
  <si>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</si>
  <si>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</si>
  <si>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</si>
  <si>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</si>
  <si>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</si>
  <si>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</si>
  <si>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</si>
  <si>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</si>
  <si>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</si>
  <si>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</si>
  <si>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</si>
  <si>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</si>
  <si>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</si>
  <si>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</si>
  <si>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</si>
  <si>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</si>
  <si>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</si>
  <si>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</si>
  <si>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</si>
  <si>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</si>
  <si>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</si>
  <si>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</si>
  <si>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</si>
  <si>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</si>
  <si>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</si>
  <si>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</si>
  <si>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</si>
  <si>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</si>
  <si>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</si>
  <si>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</si>
  <si>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</si>
  <si>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</si>
  <si>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</si>
  <si>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</si>
  <si>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</si>
  <si>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</si>
  <si>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</si>
  <si>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</si>
  <si>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</si>
  <si>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</si>
  <si>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</si>
  <si>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</si>
  <si>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</si>
  <si>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</si>
  <si>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</si>
  <si>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</si>
  <si>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</si>
  <si>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</si>
  <si>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</si>
  <si>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</si>
  <si>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</si>
  <si>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</si>
  <si>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</si>
  <si>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</si>
  <si>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</si>
  <si>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</si>
  <si>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</si>
  <si>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</si>
  <si>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</si>
  <si>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</si>
  <si>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</si>
  <si>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</si>
  <si>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</si>
  <si>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</si>
  <si>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</si>
  <si>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</si>
  <si>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</si>
  <si>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</si>
  <si>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</si>
  <si>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</si>
  <si>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</si>
  <si>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</si>
  <si>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</si>
  <si>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</si>
  <si>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</si>
  <si>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</si>
  <si>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</si>
  <si>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</si>
  <si>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</si>
  <si>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</si>
  <si>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</si>
  <si>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</si>
  <si>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</si>
  <si>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</si>
  <si>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</si>
  <si>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</si>
  <si>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</si>
  <si>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</si>
  <si>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</si>
  <si>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</si>
  <si>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</si>
  <si>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</si>
  <si>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</si>
  <si>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</si>
  <si>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</si>
  <si>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</si>
  <si>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</si>
  <si>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</si>
  <si>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</si>
  <si>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</si>
  <si>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</si>
  <si>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</si>
  <si>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</si>
  <si>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</si>
  <si>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</si>
  <si>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</si>
  <si>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</si>
  <si>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</si>
  <si>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</si>
  <si>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</si>
  <si>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</si>
  <si>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</si>
  <si>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</si>
  <si>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</si>
  <si>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</si>
  <si>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</si>
  <si>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</si>
  <si>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</si>
  <si>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</si>
  <si>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</si>
  <si>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</si>
  <si>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</si>
  <si>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</si>
  <si>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</si>
  <si>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</si>
  <si>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</si>
  <si>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</si>
  <si>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</si>
  <si>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</si>
  <si>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</si>
  <si>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</si>
  <si>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</si>
  <si>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</si>
  <si>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</si>
  <si>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</si>
  <si>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</si>
  <si>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</si>
  <si>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</si>
  <si>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</si>
  <si>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</si>
  <si>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</si>
  <si>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</si>
  <si>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</si>
  <si>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</si>
  <si>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</si>
  <si>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</si>
  <si>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</si>
  <si>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</si>
  <si>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</si>
  <si>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</si>
  <si>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</si>
  <si>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</si>
  <si>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</si>
  <si>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</si>
  <si>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</si>
  <si>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</si>
  <si>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</si>
  <si>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</si>
  <si>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</si>
  <si>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</si>
  <si>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</si>
  <si>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</si>
  <si>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</si>
  <si>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</si>
  <si>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</si>
  <si>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</si>
  <si>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</si>
  <si>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</si>
  <si>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</si>
  <si>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</si>
  <si>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</si>
  <si>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</si>
  <si>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</si>
  <si>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</si>
  <si>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</si>
  <si>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</si>
  <si>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</si>
  <si>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</si>
  <si>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</si>
  <si>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</si>
  <si>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</si>
  <si>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</si>
  <si>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</si>
  <si>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</si>
  <si>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</si>
  <si>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</si>
  <si>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</si>
  <si>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</si>
  <si>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</si>
  <si>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</si>
  <si>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</si>
  <si>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</si>
  <si>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</si>
  <si>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</si>
  <si>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</si>
  <si>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</si>
  <si>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</si>
  <si>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</si>
  <si>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</si>
  <si>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</si>
  <si>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</si>
  <si>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</si>
  <si>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</si>
  <si>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</si>
  <si>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</si>
  <si>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</si>
  <si>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</si>
  <si>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</si>
  <si>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</si>
  <si>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</si>
  <si>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</si>
  <si>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</si>
  <si>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</si>
  <si>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</si>
  <si>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</si>
  <si>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</si>
  <si>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</si>
  <si>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</si>
  <si>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</si>
  <si>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</si>
  <si>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</si>
  <si>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</si>
  <si>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</si>
  <si>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</si>
  <si>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</si>
  <si>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</si>
  <si>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</si>
  <si>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</si>
  <si>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</si>
  <si>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</si>
  <si>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</si>
  <si>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</si>
  <si>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</si>
  <si>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</si>
  <si>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</si>
  <si>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</si>
  <si>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</si>
  <si>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</si>
  <si>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</si>
  <si>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</si>
  <si>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</si>
  <si>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</si>
  <si>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</si>
  <si>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</si>
  <si>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</si>
  <si>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</si>
  <si>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</si>
  <si>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</si>
  <si>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</si>
  <si>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</si>
  <si>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</si>
  <si>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</si>
  <si>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</si>
  <si>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</si>
  <si>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</si>
  <si>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</si>
  <si>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</si>
  <si>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</si>
  <si>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</si>
  <si>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</si>
  <si>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</si>
  <si>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</si>
  <si>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</si>
  <si>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</si>
  <si>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</si>
  <si>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</si>
  <si>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</si>
  <si>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</si>
  <si>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</si>
  <si>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</si>
  <si>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</si>
  <si>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</si>
  <si>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</si>
  <si>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</si>
  <si>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</si>
  <si>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</si>
  <si>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</si>
  <si>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</si>
  <si>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</si>
  <si>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</si>
  <si>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</si>
  <si>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</si>
  <si>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Recycling granulaten uit steenachtig afvalstromen: Regeling No. IENM/BSK-2015/18222 van 5 Februari 2015</t>
  </si>
  <si>
    <t>0240-sto&amp;Stort beton, cellenbeton (o.b.v. Waste concrete {Europe without Switzerland}| treatment of waste concrete, inert material landfill | Cut-off, U)</t>
  </si>
  <si>
    <t>technische prestatie en prijs gelijk aan primaire toeslagmaterialen</t>
  </si>
  <si>
    <t>B&amp;U</t>
  </si>
  <si>
    <t>ja, er is voldoende markt voor funderingsmateriaal.</t>
  </si>
  <si>
    <t>ja, na breken en fractioneren en wanneer granulaat voldoet aan de BRL 2506 is dit toepasbaar in wegenbouw. Voor toepassing als granulaat in keramische producten bestaat nog geen eigen standaard.</t>
  </si>
  <si>
    <t xml:space="preserve"> 'in zowel de EN 16575, als ook de NL PCR beton is het EOL beschreven als alles dat nodig om te voldoen aan  IENM/BSK-2015/18222.
Het einde afvalpunt moet gelijk zijn voor zowel de latere toepassing in keramische producten als voor een funderingslaag onder de weg. Voor beide stromen geldt dat het keramisch materiaal hiervoor gebroken moet worden en vervolgens moet worden verwerkt tot granulaat. Het punt 'einde afval' ligt bij het punt: gebroken granulaat, opgeslagen in depot, gereed voor levering.</t>
  </si>
  <si>
    <t>zelfde als voor beton in funderingen.</t>
  </si>
  <si>
    <t>fijn keramisch</t>
  </si>
  <si>
    <t>sanitair</t>
  </si>
  <si>
    <t xml:space="preserve">ja, doorgaans grind of zand vervanging als funderingsmateriaal. </t>
  </si>
  <si>
    <t>er zijn ontwikkelingen voor toepassing van sanitair voor een 2e gebruikscyclus. De producten kunnen zich er technisch voor lenen, hoewel esthetiek ook een rol speelt.</t>
  </si>
  <si>
    <t>na verwijdering en plaatsing in een depot, van waaruit het later geleverd kan worden voor een volgende gebruikscyclus.</t>
  </si>
  <si>
    <t>bron niet beschikbaar</t>
  </si>
  <si>
    <t>verwijdering is doorgaans handmatig</t>
  </si>
  <si>
    <t>eigen product</t>
  </si>
  <si>
    <t>bij hergebruik is het gebruikelijk het eigen product A1-A3 uit te sparen (zonder verpakkingsmateriaal).</t>
  </si>
  <si>
    <t>prijs</t>
  </si>
  <si>
    <t>geen bron beschikbaar</t>
  </si>
  <si>
    <t>technische kwaliteit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</si>
</sst>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11" zoomScale="145" zoomScaleNormal="145" workbookViewId="0">
      <selection activeCell="F16" sqref="F1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25</v>
      </c>
      <c r="G8" s="3" t="s">
        <v>3</v>
      </c>
      <c r="H8" s="2" t="s">
        <v>9</v>
      </c>
      <c r="I8" s="3"/>
    </row>
    <row r="9" spans="2:25" ht="10.5" thickTop="1">
      <c r="D9" s="3"/>
      <c r="E9" s="3" t="s">
        <v>10</v>
      </c>
      <c r="F9" s="2" t="s">
        <v>293</v>
      </c>
      <c r="G9" s="3" t="s">
        <v>3</v>
      </c>
      <c r="H9" s="2" t="s">
        <v>9</v>
      </c>
      <c r="I9" s="3"/>
    </row>
    <row r="10" spans="2:25">
      <c r="D10" s="3"/>
      <c r="E10" s="3" t="s">
        <v>11</v>
      </c>
      <c r="F10" s="81" t="s">
        <v>294</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0.05</v>
      </c>
      <c r="G17" s="3" t="s">
        <v>17</v>
      </c>
      <c r="H17" s="2" t="s">
        <v>22</v>
      </c>
      <c r="I17" s="9" t="s">
        <v>23</v>
      </c>
    </row>
    <row r="18" spans="4:9" ht="10.5" thickTop="1">
      <c r="D18" s="3"/>
      <c r="E18" s="3" t="s">
        <v>24</v>
      </c>
      <c r="F18" s="75">
        <f>'SP 2 EOL efficientie '!E33</f>
        <v>0.8</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0.15</v>
      </c>
      <c r="G20" s="3" t="s">
        <v>17</v>
      </c>
      <c r="H20" s="2" t="s">
        <v>22</v>
      </c>
      <c r="I20" s="9" t="s">
        <v>23</v>
      </c>
    </row>
    <row r="21" spans="4:9">
      <c r="D21" s="3"/>
      <c r="E21" s="3"/>
      <c r="F21" s="3"/>
      <c r="G21" s="3"/>
      <c r="I21" s="9"/>
    </row>
    <row r="22" spans="4:9" ht="11" thickBot="1">
      <c r="D22" s="5" t="s">
        <v>27</v>
      </c>
      <c r="E22" s="3" t="s">
        <v>28</v>
      </c>
      <c r="F22" s="67" t="str">
        <f>'SP 3 hergebruik'!E7</f>
        <v>geen</v>
      </c>
      <c r="G22" s="3" t="s">
        <v>29</v>
      </c>
      <c r="H22" s="2" t="str">
        <f>'SP 3 hergebruik'!F7</f>
        <v>verwijdering is doorgaans handmatig</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eigen product</v>
      </c>
      <c r="G24" s="3" t="s">
        <v>29</v>
      </c>
      <c r="H24" s="67" t="str">
        <f>'SP 3 hergebruik'!F18</f>
        <v>bij hergebruik is het gebruikelijk het eigen product A1-A3 uit te sparen (zonder verpakkingsmateriaal).</v>
      </c>
      <c r="I24" s="9" t="s">
        <v>30</v>
      </c>
    </row>
    <row r="25" spans="4:9" ht="12" customHeight="1">
      <c r="D25" s="3"/>
      <c r="E25" s="3" t="s">
        <v>33</v>
      </c>
      <c r="F25" s="69">
        <f>'SP 3 hergebruik'!E42</f>
        <v>0.5</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zelfde als voor beton in funderingen.</v>
      </c>
      <c r="I29" s="9" t="s">
        <v>37</v>
      </c>
    </row>
    <row r="30" spans="4:9">
      <c r="D30" s="3"/>
      <c r="E30" s="3" t="s">
        <v>40</v>
      </c>
      <c r="F30" s="69">
        <f>'SP 4 recycling'!E37</f>
        <v>1</v>
      </c>
      <c r="G30" s="3" t="s">
        <v>17</v>
      </c>
      <c r="H30" s="69" t="s">
        <v>287</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286</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48"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296</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271</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271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297</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295</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289</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290</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285</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291</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H69" sqref="H69"/>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288</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0.05</v>
      </c>
      <c r="G54" s="23"/>
      <c r="H54" s="23" t="s">
        <v>298</v>
      </c>
    </row>
    <row r="55" spans="5:8">
      <c r="E55" s="35" t="s">
        <v>92</v>
      </c>
      <c r="F55" s="40">
        <v>0.8</v>
      </c>
      <c r="G55" s="23"/>
      <c r="H55" s="23" t="s">
        <v>298</v>
      </c>
    </row>
    <row r="56" spans="5:8">
      <c r="E56" s="35" t="s">
        <v>138</v>
      </c>
      <c r="F56" s="40">
        <v>0</v>
      </c>
      <c r="G56" s="23"/>
      <c r="H56" s="23"/>
    </row>
    <row r="57" spans="5:8">
      <c r="E57" s="35" t="s">
        <v>116</v>
      </c>
      <c r="F57" s="40">
        <v>0.15</v>
      </c>
      <c r="G57" s="23"/>
      <c r="H57" s="23" t="s">
        <v>298</v>
      </c>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0.05</v>
      </c>
      <c r="F12" s="50" t="s">
        <v>150</v>
      </c>
      <c r="J12" s="35" t="s">
        <v>151</v>
      </c>
      <c r="K12" s="48">
        <v>0</v>
      </c>
      <c r="L12" s="50" t="s">
        <v>150</v>
      </c>
    </row>
    <row r="13" spans="2:18" ht="20">
      <c r="D13" s="35" t="s">
        <v>152</v>
      </c>
      <c r="E13" s="48">
        <f>'SP 1 Verdeling EOL'!F55</f>
        <v>0.8</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0.15</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0.05</v>
      </c>
      <c r="F32" s="50" t="s">
        <v>182</v>
      </c>
      <c r="J32" s="35" t="s">
        <v>181</v>
      </c>
      <c r="K32" s="48">
        <v>0.47499999999999998</v>
      </c>
      <c r="L32" s="50" t="s">
        <v>182</v>
      </c>
    </row>
    <row r="33" spans="4:12" ht="30">
      <c r="D33" s="35" t="s">
        <v>183</v>
      </c>
      <c r="E33" s="48">
        <f>E13*(1-E25-E26)+E12*E22-E12*E22*E25</f>
        <v>0.8</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0.15</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G38" sqref="G38"/>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283</v>
      </c>
      <c r="F7" s="70" t="s">
        <v>299</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300</v>
      </c>
      <c r="E18" s="23"/>
      <c r="F18" s="23" t="s">
        <v>301</v>
      </c>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t="s">
        <v>302</v>
      </c>
      <c r="E35" s="23">
        <v>100</v>
      </c>
      <c r="F35" s="23">
        <v>50</v>
      </c>
      <c r="G35" s="23" t="s">
        <v>303</v>
      </c>
      <c r="H35" s="42">
        <f>IF(E35="","",IF(F35/E35&gt;1,1,F35/E35))</f>
        <v>0.5</v>
      </c>
    </row>
    <row r="36" spans="3:8" ht="10.5">
      <c r="D36" s="23" t="s">
        <v>304</v>
      </c>
      <c r="E36" s="23">
        <v>100</v>
      </c>
      <c r="F36" s="23">
        <v>100</v>
      </c>
      <c r="G36" s="23" t="s">
        <v>303</v>
      </c>
      <c r="H36" s="42">
        <f t="shared" ref="H36:H39" si="0">IF(E36="","",IF(F36/E36&gt;1,1,F36/E36))</f>
        <v>1</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0.5</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0"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284</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B3E07639-60D1-4BC2-A681-BEE2CF039C63}"/>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